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Balans" sheetId="1" r:id="rId1"/>
    <sheet name="V en W rekening" sheetId="2" r:id="rId2"/>
    <sheet name="Staat afschrijvingen" sheetId="3" r:id="rId3"/>
  </sheets>
  <definedNames/>
  <calcPr fullCalcOnLoad="1"/>
</workbook>
</file>

<file path=xl/sharedStrings.xml><?xml version="1.0" encoding="utf-8"?>
<sst xmlns="http://schemas.openxmlformats.org/spreadsheetml/2006/main" count="95" uniqueCount="85">
  <si>
    <t>Stichting Samen</t>
  </si>
  <si>
    <t>Leunen</t>
  </si>
  <si>
    <t>B A L A N S</t>
  </si>
  <si>
    <t>(na bestemming exploitatiesaldo)</t>
  </si>
  <si>
    <t>ACTIVA</t>
  </si>
  <si>
    <t>PASSIVA</t>
  </si>
  <si>
    <t>Vaste activa</t>
  </si>
  <si>
    <t>Materiële vaste activa</t>
  </si>
  <si>
    <t>inventarissen</t>
  </si>
  <si>
    <t>nog te betalen actief</t>
  </si>
  <si>
    <t>Vlottende activa</t>
  </si>
  <si>
    <t>Vorderingen op korte termijn</t>
  </si>
  <si>
    <t>rente</t>
  </si>
  <si>
    <t>belastingen b.t.w.</t>
  </si>
  <si>
    <t>Liquide middelen</t>
  </si>
  <si>
    <t>Rabo rekening courant</t>
  </si>
  <si>
    <t>Rabo spaarrekening</t>
  </si>
  <si>
    <t>Kas eetpunt</t>
  </si>
  <si>
    <t>Eigen vermogen</t>
  </si>
  <si>
    <t>begin boekjaar</t>
  </si>
  <si>
    <t>resultaat boekjaar</t>
  </si>
  <si>
    <t>einde boekjaar</t>
  </si>
  <si>
    <t>Kortlopende schulden</t>
  </si>
  <si>
    <t>crediteuren</t>
  </si>
  <si>
    <t>andere nog te betalen kosten</t>
  </si>
  <si>
    <t>Stichting Samen Leunen</t>
  </si>
  <si>
    <t>Jaarverslag 2022</t>
  </si>
  <si>
    <t>pagina 1</t>
  </si>
  <si>
    <t>WINST- EN VERLIESREKENING</t>
  </si>
  <si>
    <t>Resultaat</t>
  </si>
  <si>
    <t>€</t>
  </si>
  <si>
    <t>BATEN:</t>
  </si>
  <si>
    <t>Subsidie Gemeente Venray</t>
  </si>
  <si>
    <t>Opbrengsten eetpunt</t>
  </si>
  <si>
    <t>Sponsoring</t>
  </si>
  <si>
    <t>Opbrengst dagbesteding</t>
  </si>
  <si>
    <t>Rente</t>
  </si>
  <si>
    <t>Opbrengst duo-fiets</t>
  </si>
  <si>
    <t>Donaties</t>
  </si>
  <si>
    <t>Rabo Clubsupport</t>
  </si>
  <si>
    <t>Diverse baten en lasten</t>
  </si>
  <si>
    <t>andere opbrengsten</t>
  </si>
  <si>
    <t>LASTEN:</t>
  </si>
  <si>
    <t>Afschrijvingen</t>
  </si>
  <si>
    <t>Kosten eetpunt</t>
  </si>
  <si>
    <t>Kosten dagbesteding</t>
  </si>
  <si>
    <t>Bankkosten</t>
  </si>
  <si>
    <t>Huur gebouw</t>
  </si>
  <si>
    <t>Huur gebouw voorgaande jaren</t>
  </si>
  <si>
    <t>Huisvestingskosten</t>
  </si>
  <si>
    <t>Kosten consumpties</t>
  </si>
  <si>
    <t>Telefoonkosten</t>
  </si>
  <si>
    <t>Representatiekosten</t>
  </si>
  <si>
    <t>Spelmaterialen</t>
  </si>
  <si>
    <t>Kantoorkosten</t>
  </si>
  <si>
    <t>Verzekeringen</t>
  </si>
  <si>
    <t>PR en communicatie</t>
  </si>
  <si>
    <t>Kosten fiets</t>
  </si>
  <si>
    <t>RESULTAAT</t>
  </si>
  <si>
    <t>pagina 2</t>
  </si>
  <si>
    <t>Omschrijving</t>
  </si>
  <si>
    <t>jaar</t>
  </si>
  <si>
    <t>afschrijvings-</t>
  </si>
  <si>
    <t>aanschaf-</t>
  </si>
  <si>
    <t>afschrijving t/m</t>
  </si>
  <si>
    <t>boekwaarde</t>
  </si>
  <si>
    <t>investeringen</t>
  </si>
  <si>
    <t>afschrijving</t>
  </si>
  <si>
    <t>van aanschaf</t>
  </si>
  <si>
    <t>percentage</t>
  </si>
  <si>
    <t>waarde</t>
  </si>
  <si>
    <t>Laptop</t>
  </si>
  <si>
    <t>2015/06</t>
  </si>
  <si>
    <t>Medicura stoelen</t>
  </si>
  <si>
    <t>2015/07</t>
  </si>
  <si>
    <t>DatZitt; 4 fauteuils</t>
  </si>
  <si>
    <t>2017/03</t>
  </si>
  <si>
    <t>Duo fiets (1)</t>
  </si>
  <si>
    <t>2020/04</t>
  </si>
  <si>
    <t>Duo fiets (2)</t>
  </si>
  <si>
    <t>Fietsenstalling</t>
  </si>
  <si>
    <t>2020/06</t>
  </si>
  <si>
    <t>Totaal:</t>
  </si>
  <si>
    <t>Jaarverslag 2021</t>
  </si>
  <si>
    <t>pagina 3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</si>
</sst>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#,###.00"/>
    <numFmt numFmtId="167" formatCode="#,##0.00"/>
    <numFmt numFmtId="168" formatCode="DD/MM/YYYY"/>
    <numFmt numFmtId="169" formatCode="0.00%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3" fillId="0" borderId="0" xfId="20" applyFont="1" applyAlignment="1">
      <alignment horizontal="center"/>
      <protection/>
    </xf>
    <xf numFmtId="164" fontId="2" fillId="0" borderId="0" xfId="20" applyFont="1" applyAlignment="1">
      <alignment horizontal="center"/>
      <protection/>
    </xf>
    <xf numFmtId="165" fontId="2" fillId="0" borderId="0" xfId="20" applyNumberFormat="1" applyFont="1" applyBorder="1" applyAlignment="1">
      <alignment horizontal="center"/>
      <protection/>
    </xf>
    <xf numFmtId="164" fontId="4" fillId="0" borderId="0" xfId="20" applyFont="1">
      <alignment/>
      <protection/>
    </xf>
    <xf numFmtId="166" fontId="4" fillId="0" borderId="0" xfId="20" applyNumberFormat="1" applyFont="1">
      <alignment/>
      <protection/>
    </xf>
    <xf numFmtId="166" fontId="5" fillId="0" borderId="0" xfId="20" applyNumberFormat="1" applyFont="1">
      <alignment/>
      <protection/>
    </xf>
    <xf numFmtId="166" fontId="4" fillId="0" borderId="0" xfId="20" applyNumberFormat="1" applyFont="1" applyBorder="1">
      <alignment/>
      <protection/>
    </xf>
    <xf numFmtId="166" fontId="4" fillId="0" borderId="1" xfId="20" applyNumberFormat="1" applyFont="1" applyBorder="1">
      <alignment/>
      <protection/>
    </xf>
    <xf numFmtId="166" fontId="4" fillId="0" borderId="2" xfId="20" applyNumberFormat="1" applyFont="1" applyBorder="1">
      <alignment/>
      <protection/>
    </xf>
    <xf numFmtId="166" fontId="5" fillId="0" borderId="2" xfId="20" applyNumberFormat="1" applyFont="1" applyBorder="1">
      <alignment/>
      <protection/>
    </xf>
    <xf numFmtId="166" fontId="5" fillId="0" borderId="0" xfId="20" applyNumberFormat="1" applyFont="1" applyBorder="1">
      <alignment/>
      <protection/>
    </xf>
    <xf numFmtId="164" fontId="6" fillId="0" borderId="0" xfId="20" applyFont="1" applyAlignment="1">
      <alignment horizontal="right"/>
      <protection/>
    </xf>
    <xf numFmtId="164" fontId="3" fillId="0" borderId="0" xfId="20" applyFont="1" applyAlignment="1">
      <alignment/>
      <protection/>
    </xf>
    <xf numFmtId="164" fontId="4" fillId="0" borderId="0" xfId="20" applyFont="1" applyAlignment="1">
      <alignment horizontal="center"/>
      <protection/>
    </xf>
    <xf numFmtId="164" fontId="5" fillId="0" borderId="0" xfId="20" applyFont="1">
      <alignment/>
      <protection/>
    </xf>
    <xf numFmtId="167" fontId="4" fillId="0" borderId="0" xfId="20" applyNumberFormat="1" applyFont="1">
      <alignment/>
      <protection/>
    </xf>
    <xf numFmtId="167" fontId="5" fillId="0" borderId="2" xfId="20" applyNumberFormat="1" applyFont="1" applyBorder="1">
      <alignment/>
      <protection/>
    </xf>
    <xf numFmtId="164" fontId="7" fillId="0" borderId="0" xfId="20" applyFont="1">
      <alignment/>
      <protection/>
    </xf>
    <xf numFmtId="164" fontId="7" fillId="0" borderId="3" xfId="20" applyFont="1" applyBorder="1">
      <alignment/>
      <protection/>
    </xf>
    <xf numFmtId="164" fontId="7" fillId="0" borderId="3" xfId="20" applyFont="1" applyBorder="1" applyAlignment="1">
      <alignment horizontal="center"/>
      <protection/>
    </xf>
    <xf numFmtId="164" fontId="7" fillId="0" borderId="4" xfId="20" applyFont="1" applyBorder="1">
      <alignment/>
      <protection/>
    </xf>
    <xf numFmtId="164" fontId="7" fillId="0" borderId="4" xfId="20" applyFont="1" applyBorder="1" applyAlignment="1">
      <alignment horizontal="center"/>
      <protection/>
    </xf>
    <xf numFmtId="168" fontId="7" fillId="0" borderId="4" xfId="20" applyNumberFormat="1" applyFont="1" applyBorder="1" applyAlignment="1">
      <alignment horizontal="center"/>
      <protection/>
    </xf>
    <xf numFmtId="164" fontId="7" fillId="0" borderId="0" xfId="20" applyFont="1" applyAlignment="1">
      <alignment horizontal="center"/>
      <protection/>
    </xf>
    <xf numFmtId="169" fontId="7" fillId="0" borderId="0" xfId="20" applyNumberFormat="1" applyFont="1" applyAlignment="1">
      <alignment horizontal="center"/>
      <protection/>
    </xf>
    <xf numFmtId="167" fontId="7" fillId="0" borderId="0" xfId="20" applyNumberFormat="1" applyFont="1">
      <alignment/>
      <protection/>
    </xf>
    <xf numFmtId="167" fontId="7" fillId="0" borderId="2" xfId="20" applyNumberFormat="1" applyFont="1" applyBorder="1">
      <alignment/>
      <protection/>
    </xf>
    <xf numFmtId="167" fontId="8" fillId="0" borderId="2" xfId="20" applyNumberFormat="1" applyFon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workbookViewId="0" topLeftCell="A13">
      <selection activeCell="E40" sqref="E40"/>
    </sheetView>
  </sheetViews>
  <sheetFormatPr defaultColWidth="9.140625" defaultRowHeight="12.75"/>
  <cols>
    <col min="1" max="1" width="6.00390625" style="1" customWidth="1"/>
    <col min="2" max="2" width="7.00390625" style="1" customWidth="1"/>
    <col min="3" max="3" width="22.28125" style="1" customWidth="1"/>
    <col min="4" max="5" width="13.421875" style="1" customWidth="1"/>
    <col min="6" max="6" width="4.00390625" style="1" customWidth="1"/>
    <col min="7" max="8" width="13.421875" style="1" customWidth="1"/>
    <col min="9" max="16384" width="9.0039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4" ht="12.75">
      <c r="F4" s="3" t="s">
        <v>2</v>
      </c>
    </row>
    <row r="5" ht="12.75">
      <c r="F5" s="4" t="s">
        <v>3</v>
      </c>
    </row>
    <row r="7" spans="4:8" ht="12.75">
      <c r="D7" s="5">
        <v>44926</v>
      </c>
      <c r="E7" s="5"/>
      <c r="G7" s="5">
        <v>44561</v>
      </c>
      <c r="H7" s="5"/>
    </row>
    <row r="8" spans="4:8" ht="12.75">
      <c r="D8" s="4" t="s">
        <v>4</v>
      </c>
      <c r="E8" s="4" t="s">
        <v>5</v>
      </c>
      <c r="G8" s="4" t="s">
        <v>4</v>
      </c>
      <c r="H8" s="4" t="s">
        <v>5</v>
      </c>
    </row>
    <row r="11" spans="1:3" ht="12.75">
      <c r="A11" s="6" t="s">
        <v>6</v>
      </c>
      <c r="B11" s="6"/>
      <c r="C11" s="6"/>
    </row>
    <row r="12" spans="1:3" ht="12.75">
      <c r="A12" s="6"/>
      <c r="B12" s="6" t="s">
        <v>7</v>
      </c>
      <c r="C12" s="6"/>
    </row>
    <row r="13" spans="1:8" ht="12.75">
      <c r="A13" s="6"/>
      <c r="B13" s="6"/>
      <c r="C13" s="6" t="s">
        <v>8</v>
      </c>
      <c r="D13" s="7">
        <v>4430</v>
      </c>
      <c r="E13" s="8"/>
      <c r="F13" s="7"/>
      <c r="G13" s="7">
        <v>5351</v>
      </c>
      <c r="H13" s="8"/>
    </row>
    <row r="14" spans="1:8" ht="12.75">
      <c r="A14" s="6"/>
      <c r="B14" s="6"/>
      <c r="C14" s="6" t="s">
        <v>9</v>
      </c>
      <c r="D14" s="9">
        <v>0</v>
      </c>
      <c r="E14" s="8"/>
      <c r="F14" s="7"/>
      <c r="G14" s="9">
        <v>0</v>
      </c>
      <c r="H14" s="8"/>
    </row>
    <row r="15" spans="1:8" ht="12.75">
      <c r="A15" s="6"/>
      <c r="B15" s="6"/>
      <c r="C15" s="6"/>
      <c r="D15" s="10">
        <f>+D13+D14</f>
        <v>4430</v>
      </c>
      <c r="E15" s="8"/>
      <c r="F15" s="7"/>
      <c r="G15" s="10">
        <f>+G13+G14</f>
        <v>5351</v>
      </c>
      <c r="H15" s="8"/>
    </row>
    <row r="16" spans="1:8" ht="12.75">
      <c r="A16" s="6"/>
      <c r="B16" s="6"/>
      <c r="C16" s="6"/>
      <c r="D16" s="8"/>
      <c r="E16" s="8"/>
      <c r="F16" s="7"/>
      <c r="G16" s="8"/>
      <c r="H16" s="8"/>
    </row>
    <row r="17" spans="1:8" ht="12.75">
      <c r="A17" s="6" t="s">
        <v>10</v>
      </c>
      <c r="B17" s="6"/>
      <c r="C17" s="6"/>
      <c r="D17" s="8"/>
      <c r="E17" s="8"/>
      <c r="F17" s="7"/>
      <c r="G17" s="8"/>
      <c r="H17" s="8"/>
    </row>
    <row r="18" spans="1:8" ht="12.75">
      <c r="A18" s="6"/>
      <c r="B18" s="6" t="s">
        <v>11</v>
      </c>
      <c r="C18" s="6"/>
      <c r="D18" s="8"/>
      <c r="E18" s="8"/>
      <c r="F18" s="7"/>
      <c r="G18" s="8"/>
      <c r="H18" s="8"/>
    </row>
    <row r="19" spans="1:8" ht="12.75">
      <c r="A19" s="6"/>
      <c r="B19" s="6"/>
      <c r="C19" s="6" t="s">
        <v>12</v>
      </c>
      <c r="D19" s="7">
        <v>0</v>
      </c>
      <c r="E19" s="8"/>
      <c r="F19" s="7"/>
      <c r="G19" s="7">
        <v>0</v>
      </c>
      <c r="H19" s="8"/>
    </row>
    <row r="20" spans="1:8" ht="12.75">
      <c r="A20" s="6"/>
      <c r="B20" s="6"/>
      <c r="C20" s="6" t="s">
        <v>13</v>
      </c>
      <c r="D20" s="7">
        <v>455</v>
      </c>
      <c r="E20" s="8"/>
      <c r="F20" s="7"/>
      <c r="G20" s="7">
        <v>440</v>
      </c>
      <c r="H20" s="8"/>
    </row>
    <row r="21" spans="1:8" ht="12.75">
      <c r="A21" s="6"/>
      <c r="B21" s="6"/>
      <c r="C21" s="6"/>
      <c r="D21" s="11">
        <f>SUBTOTAL(9,D19:D20)</f>
        <v>455</v>
      </c>
      <c r="E21" s="8"/>
      <c r="F21" s="7"/>
      <c r="G21" s="11">
        <f>SUBTOTAL(9,G19:G20)</f>
        <v>440</v>
      </c>
      <c r="H21" s="8"/>
    </row>
    <row r="22" spans="1:8" ht="12.75">
      <c r="A22" s="6"/>
      <c r="B22" s="6"/>
      <c r="C22" s="6"/>
      <c r="D22" s="8"/>
      <c r="E22" s="8"/>
      <c r="F22" s="7"/>
      <c r="G22" s="8"/>
      <c r="H22" s="8"/>
    </row>
    <row r="23" spans="1:8" ht="12.75">
      <c r="A23" s="6"/>
      <c r="B23" s="6"/>
      <c r="C23" s="6"/>
      <c r="D23" s="8"/>
      <c r="E23" s="8"/>
      <c r="F23" s="7"/>
      <c r="G23" s="8"/>
      <c r="H23" s="8"/>
    </row>
    <row r="24" spans="1:8" ht="12.75">
      <c r="A24" s="6" t="s">
        <v>14</v>
      </c>
      <c r="B24" s="6"/>
      <c r="C24" s="6"/>
      <c r="D24" s="8"/>
      <c r="E24" s="8"/>
      <c r="F24" s="7"/>
      <c r="G24" s="8"/>
      <c r="H24" s="8"/>
    </row>
    <row r="25" spans="1:8" ht="12.75">
      <c r="A25" s="6"/>
      <c r="B25" s="6" t="s">
        <v>15</v>
      </c>
      <c r="C25" s="6"/>
      <c r="D25" s="7">
        <v>2667.52</v>
      </c>
      <c r="E25" s="8"/>
      <c r="F25" s="7"/>
      <c r="G25" s="7">
        <v>954.42</v>
      </c>
      <c r="H25" s="8"/>
    </row>
    <row r="26" spans="1:8" ht="12.75">
      <c r="A26" s="6"/>
      <c r="B26" s="6" t="s">
        <v>16</v>
      </c>
      <c r="C26" s="6"/>
      <c r="D26" s="7">
        <v>13000</v>
      </c>
      <c r="E26" s="8"/>
      <c r="F26" s="7"/>
      <c r="G26" s="7">
        <v>10000</v>
      </c>
      <c r="H26" s="8"/>
    </row>
    <row r="27" spans="1:8" ht="12.75">
      <c r="A27" s="6"/>
      <c r="B27" s="6" t="s">
        <v>17</v>
      </c>
      <c r="C27" s="6"/>
      <c r="D27" s="7">
        <v>154.16</v>
      </c>
      <c r="E27" s="8"/>
      <c r="F27" s="7"/>
      <c r="G27" s="7">
        <v>40.95</v>
      </c>
      <c r="H27" s="8"/>
    </row>
    <row r="28" spans="1:8" ht="12.75">
      <c r="A28" s="6"/>
      <c r="B28" s="6"/>
      <c r="C28" s="6"/>
      <c r="D28" s="11">
        <f>SUBTOTAL(9,D25:D27)</f>
        <v>15821.68</v>
      </c>
      <c r="E28" s="8"/>
      <c r="F28" s="7"/>
      <c r="G28" s="11">
        <f>SUBTOTAL(9,G25:G27)</f>
        <v>10995.37</v>
      </c>
      <c r="H28" s="8"/>
    </row>
    <row r="29" spans="1:8" ht="12.75">
      <c r="A29" s="6"/>
      <c r="B29" s="6"/>
      <c r="C29" s="6"/>
      <c r="D29" s="8"/>
      <c r="E29" s="8"/>
      <c r="G29" s="8"/>
      <c r="H29" s="8"/>
    </row>
    <row r="30" spans="1:8" ht="12.75">
      <c r="A30" s="6"/>
      <c r="B30" s="6"/>
      <c r="C30" s="6"/>
      <c r="D30" s="8"/>
      <c r="E30" s="8"/>
      <c r="G30" s="8"/>
      <c r="H30" s="8"/>
    </row>
    <row r="31" spans="1:8" ht="12.75">
      <c r="A31" s="6" t="s">
        <v>18</v>
      </c>
      <c r="B31" s="6"/>
      <c r="C31" s="6"/>
      <c r="D31" s="8"/>
      <c r="E31" s="8"/>
      <c r="G31" s="8"/>
      <c r="H31" s="8"/>
    </row>
    <row r="32" spans="1:8" ht="12.75">
      <c r="A32" s="6"/>
      <c r="B32" s="6" t="s">
        <v>19</v>
      </c>
      <c r="C32" s="6"/>
      <c r="D32" s="8"/>
      <c r="E32" s="7">
        <v>16786.37</v>
      </c>
      <c r="G32" s="8"/>
      <c r="H32" s="7">
        <v>19409.52</v>
      </c>
    </row>
    <row r="33" spans="1:8" ht="12.75">
      <c r="A33" s="6"/>
      <c r="B33" s="6" t="s">
        <v>20</v>
      </c>
      <c r="C33" s="6"/>
      <c r="D33" s="8"/>
      <c r="E33" s="7">
        <v>291.97</v>
      </c>
      <c r="G33" s="8"/>
      <c r="H33" s="7">
        <v>-2623.15</v>
      </c>
    </row>
    <row r="34" spans="1:8" ht="12.75">
      <c r="A34" s="6"/>
      <c r="B34" s="6" t="s">
        <v>21</v>
      </c>
      <c r="C34" s="6"/>
      <c r="D34" s="8"/>
      <c r="E34" s="11">
        <f>SUBTOTAL(9,E32:E33)</f>
        <v>17078.34</v>
      </c>
      <c r="G34" s="8"/>
      <c r="H34" s="11">
        <f>SUBTOTAL(9,H32:H33)</f>
        <v>16786.37</v>
      </c>
    </row>
    <row r="35" spans="1:8" ht="12.75">
      <c r="A35" s="6"/>
      <c r="B35" s="6"/>
      <c r="C35" s="6"/>
      <c r="D35" s="8"/>
      <c r="E35" s="7"/>
      <c r="G35" s="8"/>
      <c r="H35" s="7"/>
    </row>
    <row r="36" spans="1:8" ht="12.75">
      <c r="A36" s="6"/>
      <c r="B36" s="6"/>
      <c r="C36" s="6"/>
      <c r="D36" s="8"/>
      <c r="E36" s="7"/>
      <c r="G36" s="8"/>
      <c r="H36" s="7"/>
    </row>
    <row r="37" spans="1:8" ht="12.75">
      <c r="A37" s="6" t="s">
        <v>22</v>
      </c>
      <c r="B37" s="6"/>
      <c r="C37" s="6"/>
      <c r="D37" s="8"/>
      <c r="E37" s="7"/>
      <c r="G37" s="8"/>
      <c r="H37" s="7"/>
    </row>
    <row r="38" spans="1:8" ht="12.75">
      <c r="A38" s="6"/>
      <c r="B38" s="6" t="s">
        <v>23</v>
      </c>
      <c r="C38" s="6"/>
      <c r="D38" s="8"/>
      <c r="E38" s="7">
        <v>3628.34</v>
      </c>
      <c r="G38" s="8"/>
      <c r="H38" s="7">
        <v>0</v>
      </c>
    </row>
    <row r="39" spans="1:8" ht="12.75">
      <c r="A39" s="6"/>
      <c r="B39" s="6" t="s">
        <v>24</v>
      </c>
      <c r="C39" s="6"/>
      <c r="D39" s="8"/>
      <c r="E39" s="7">
        <v>0</v>
      </c>
      <c r="G39" s="8"/>
      <c r="H39" s="7">
        <v>0</v>
      </c>
    </row>
    <row r="40" spans="4:8" ht="12.75">
      <c r="D40" s="8"/>
      <c r="E40" s="11">
        <f>SUBTOTAL(9,E38:E39)</f>
        <v>3628.34</v>
      </c>
      <c r="G40" s="8"/>
      <c r="H40" s="11">
        <f>SUBTOTAL(9,H38:H39)</f>
        <v>0</v>
      </c>
    </row>
    <row r="41" spans="4:8" ht="12.75">
      <c r="D41" s="8"/>
      <c r="E41" s="8"/>
      <c r="G41" s="8"/>
      <c r="H41" s="8"/>
    </row>
    <row r="42" spans="4:8" ht="12.75">
      <c r="D42" s="8"/>
      <c r="E42" s="8"/>
      <c r="G42" s="8"/>
      <c r="H42" s="8"/>
    </row>
    <row r="43" spans="4:8" ht="12.75">
      <c r="D43" s="8"/>
      <c r="E43" s="8"/>
      <c r="G43" s="8"/>
      <c r="H43" s="8"/>
    </row>
    <row r="44" spans="4:8" ht="12.75">
      <c r="D44" s="12">
        <f>SUBTOTAL(9,D15:D41)</f>
        <v>20706.68</v>
      </c>
      <c r="E44" s="12">
        <f>SUBTOTAL(9,E13:E42)</f>
        <v>20706.68</v>
      </c>
      <c r="G44" s="12">
        <f>SUBTOTAL(9,G15:G41)</f>
        <v>16786.370000000003</v>
      </c>
      <c r="H44" s="12">
        <f>SUBTOTAL(9,H13:H42)</f>
        <v>16786.37</v>
      </c>
    </row>
    <row r="45" spans="4:8" ht="12.75">
      <c r="D45" s="13"/>
      <c r="E45" s="13"/>
      <c r="G45" s="13"/>
      <c r="H45" s="13"/>
    </row>
    <row r="47" ht="12.75">
      <c r="H47" s="14" t="s">
        <v>25</v>
      </c>
    </row>
    <row r="48" ht="12.75">
      <c r="H48" s="14" t="s">
        <v>26</v>
      </c>
    </row>
    <row r="49" ht="12.75">
      <c r="H49" s="14" t="s">
        <v>27</v>
      </c>
    </row>
  </sheetData>
  <sheetProtection selectLockedCells="1" selectUnlockedCells="1"/>
  <mergeCells count="2">
    <mergeCell ref="D7:E7"/>
    <mergeCell ref="G7:H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tabSelected="1" workbookViewId="0" topLeftCell="A1">
      <selection activeCell="E46" sqref="E46"/>
    </sheetView>
  </sheetViews>
  <sheetFormatPr defaultColWidth="9.140625" defaultRowHeight="12.75"/>
  <cols>
    <col min="1" max="1" width="37.7109375" style="1" customWidth="1"/>
    <col min="2" max="2" width="18.8515625" style="1" customWidth="1"/>
    <col min="3" max="3" width="4.140625" style="1" customWidth="1"/>
    <col min="4" max="4" width="18.8515625" style="1" customWidth="1"/>
    <col min="5" max="16384" width="9.00390625" style="1" customWidth="1"/>
  </cols>
  <sheetData>
    <row r="1" spans="1:2" ht="12.75">
      <c r="A1" s="2" t="s">
        <v>0</v>
      </c>
      <c r="B1" s="2"/>
    </row>
    <row r="2" spans="1:2" ht="12.75">
      <c r="A2" s="2" t="s">
        <v>1</v>
      </c>
      <c r="B2" s="2"/>
    </row>
    <row r="4" spans="2:5" ht="12.75">
      <c r="B4" s="15"/>
      <c r="C4" s="3" t="s">
        <v>28</v>
      </c>
      <c r="D4" s="15"/>
      <c r="E4" s="15"/>
    </row>
    <row r="5" ht="12.75">
      <c r="C5" s="4"/>
    </row>
    <row r="7" spans="2:4" ht="12.75">
      <c r="B7" s="4" t="s">
        <v>29</v>
      </c>
      <c r="D7" s="4" t="s">
        <v>29</v>
      </c>
    </row>
    <row r="8" spans="2:4" ht="12.75">
      <c r="B8" s="4">
        <v>2022</v>
      </c>
      <c r="D8" s="4">
        <v>2021</v>
      </c>
    </row>
    <row r="9" spans="2:4" ht="12.75">
      <c r="B9" s="16" t="s">
        <v>30</v>
      </c>
      <c r="D9" s="16" t="s">
        <v>30</v>
      </c>
    </row>
    <row r="10" ht="12.75">
      <c r="A10" s="17" t="s">
        <v>31</v>
      </c>
    </row>
    <row r="11" ht="12.75">
      <c r="A11" s="6"/>
    </row>
    <row r="12" spans="1:4" ht="12.75">
      <c r="A12" s="6" t="s">
        <v>32</v>
      </c>
      <c r="B12" s="18">
        <v>10820</v>
      </c>
      <c r="C12" s="18"/>
      <c r="D12" s="18">
        <v>10865</v>
      </c>
    </row>
    <row r="13" spans="1:4" ht="12.75">
      <c r="A13" s="6" t="s">
        <v>33</v>
      </c>
      <c r="B13" s="18">
        <v>2137.6</v>
      </c>
      <c r="C13" s="18"/>
      <c r="D13" s="18">
        <v>440.36</v>
      </c>
    </row>
    <row r="14" spans="1:4" ht="12.75">
      <c r="A14" s="6" t="s">
        <v>34</v>
      </c>
      <c r="B14" s="18">
        <v>150</v>
      </c>
      <c r="C14" s="18"/>
      <c r="D14" s="18">
        <v>150</v>
      </c>
    </row>
    <row r="15" spans="1:4" ht="12.75">
      <c r="A15" s="6" t="s">
        <v>35</v>
      </c>
      <c r="B15" s="18">
        <v>5009.18</v>
      </c>
      <c r="C15" s="18"/>
      <c r="D15" s="18">
        <v>3834.87</v>
      </c>
    </row>
    <row r="16" spans="1:4" ht="12.75">
      <c r="A16" s="6" t="s">
        <v>36</v>
      </c>
      <c r="B16" s="18">
        <v>1.61</v>
      </c>
      <c r="C16" s="18"/>
      <c r="D16" s="18">
        <v>0</v>
      </c>
    </row>
    <row r="17" spans="1:4" ht="12.75">
      <c r="A17" s="6" t="s">
        <v>37</v>
      </c>
      <c r="B17" s="18">
        <v>275.5</v>
      </c>
      <c r="C17" s="18"/>
      <c r="D17" s="18">
        <v>75</v>
      </c>
    </row>
    <row r="18" spans="1:4" ht="12.75">
      <c r="A18" s="6" t="s">
        <v>38</v>
      </c>
      <c r="B18" s="18">
        <v>689</v>
      </c>
      <c r="C18" s="18"/>
      <c r="D18" s="18">
        <v>0</v>
      </c>
    </row>
    <row r="19" spans="1:4" ht="12.75">
      <c r="A19" s="6" t="s">
        <v>39</v>
      </c>
      <c r="B19" s="18">
        <v>388.7</v>
      </c>
      <c r="C19" s="18"/>
      <c r="D19" s="18">
        <v>0</v>
      </c>
    </row>
    <row r="20" spans="1:4" ht="12.75">
      <c r="A20" s="6" t="s">
        <v>40</v>
      </c>
      <c r="B20" s="18"/>
      <c r="C20" s="18"/>
      <c r="D20" s="18"/>
    </row>
    <row r="21" spans="1:4" ht="12.75">
      <c r="A21" s="6" t="s">
        <v>41</v>
      </c>
      <c r="B21" s="18">
        <v>4.03</v>
      </c>
      <c r="C21" s="18"/>
      <c r="D21" s="18">
        <v>5.4</v>
      </c>
    </row>
    <row r="22" spans="1:4" ht="12.75">
      <c r="A22" s="6"/>
      <c r="B22" s="18"/>
      <c r="C22" s="18"/>
      <c r="D22" s="18"/>
    </row>
    <row r="23" spans="1:4" ht="12.75">
      <c r="A23" s="6"/>
      <c r="B23" s="18"/>
      <c r="C23" s="18"/>
      <c r="D23" s="18"/>
    </row>
    <row r="24" spans="1:4" ht="12.75">
      <c r="A24" s="6"/>
      <c r="B24" s="19">
        <f>SUM(B12:B21)</f>
        <v>19475.620000000003</v>
      </c>
      <c r="C24" s="18"/>
      <c r="D24" s="19">
        <f>SUM(D12:D21)</f>
        <v>15370.63</v>
      </c>
    </row>
    <row r="25" spans="1:4" ht="12.75">
      <c r="A25" s="6"/>
      <c r="B25" s="18"/>
      <c r="C25" s="18"/>
      <c r="D25" s="18"/>
    </row>
    <row r="26" spans="1:4" ht="12.75">
      <c r="A26" s="6"/>
      <c r="B26" s="18"/>
      <c r="C26" s="18"/>
      <c r="D26" s="18"/>
    </row>
    <row r="27" spans="1:4" ht="12.75">
      <c r="A27" s="17" t="s">
        <v>42</v>
      </c>
      <c r="B27" s="18"/>
      <c r="C27" s="18"/>
      <c r="D27" s="18"/>
    </row>
    <row r="28" spans="1:4" ht="12.75">
      <c r="A28" s="6"/>
      <c r="B28" s="18"/>
      <c r="C28" s="18"/>
      <c r="D28" s="18"/>
    </row>
    <row r="29" spans="1:4" ht="12.75">
      <c r="A29" s="6" t="s">
        <v>43</v>
      </c>
      <c r="B29" s="18">
        <v>921</v>
      </c>
      <c r="C29" s="18"/>
      <c r="D29" s="18">
        <f>+512.62+817.89</f>
        <v>1330.51</v>
      </c>
    </row>
    <row r="30" spans="1:4" ht="12.75">
      <c r="A30" s="6" t="s">
        <v>44</v>
      </c>
      <c r="B30" s="18">
        <v>2031.3</v>
      </c>
      <c r="C30" s="18"/>
      <c r="D30" s="18">
        <v>403.16</v>
      </c>
    </row>
    <row r="31" spans="1:4" ht="12.75">
      <c r="A31" s="6" t="s">
        <v>45</v>
      </c>
      <c r="B31" s="18">
        <v>1832.56</v>
      </c>
      <c r="C31" s="18"/>
      <c r="D31" s="18">
        <v>1600.58</v>
      </c>
    </row>
    <row r="32" spans="1:4" ht="12.75">
      <c r="A32" s="6" t="s">
        <v>46</v>
      </c>
      <c r="B32" s="18">
        <v>139.2</v>
      </c>
      <c r="C32" s="18"/>
      <c r="D32" s="18">
        <v>127.59</v>
      </c>
    </row>
    <row r="33" spans="1:4" ht="12.75">
      <c r="A33" s="6" t="s">
        <v>47</v>
      </c>
      <c r="B33" s="18">
        <v>8228.38</v>
      </c>
      <c r="C33" s="18"/>
      <c r="D33" s="18">
        <v>7202.49</v>
      </c>
    </row>
    <row r="34" spans="1:4" ht="12.75">
      <c r="A34" s="6" t="s">
        <v>48</v>
      </c>
      <c r="B34" s="18">
        <v>0</v>
      </c>
      <c r="C34" s="18"/>
      <c r="D34" s="18">
        <v>3383.25</v>
      </c>
    </row>
    <row r="35" spans="1:4" ht="12.75">
      <c r="A35" s="6" t="s">
        <v>49</v>
      </c>
      <c r="B35" s="18">
        <v>42.94</v>
      </c>
      <c r="C35" s="18"/>
      <c r="D35" s="18">
        <v>24.79</v>
      </c>
    </row>
    <row r="36" spans="1:4" ht="12.75">
      <c r="A36" s="6" t="s">
        <v>50</v>
      </c>
      <c r="B36" s="18">
        <v>4405.5</v>
      </c>
      <c r="C36" s="18"/>
      <c r="D36" s="18">
        <v>2850.47</v>
      </c>
    </row>
    <row r="37" spans="1:4" ht="12.75">
      <c r="A37" s="6" t="s">
        <v>51</v>
      </c>
      <c r="B37" s="18">
        <v>125.2</v>
      </c>
      <c r="C37" s="18"/>
      <c r="D37" s="18">
        <v>108.06</v>
      </c>
    </row>
    <row r="38" spans="1:4" ht="12.75">
      <c r="A38" s="6" t="s">
        <v>52</v>
      </c>
      <c r="B38" s="18">
        <v>873.86</v>
      </c>
      <c r="C38" s="18"/>
      <c r="D38" s="18">
        <v>339.37</v>
      </c>
    </row>
    <row r="39" spans="1:4" ht="12.75">
      <c r="A39" s="6" t="s">
        <v>53</v>
      </c>
      <c r="B39" s="18">
        <v>14.83</v>
      </c>
      <c r="C39" s="18"/>
      <c r="D39" s="18">
        <v>28.87</v>
      </c>
    </row>
    <row r="40" spans="1:4" ht="12.75">
      <c r="A40" s="6" t="s">
        <v>54</v>
      </c>
      <c r="B40" s="18">
        <v>100</v>
      </c>
      <c r="C40" s="18"/>
      <c r="D40" s="18">
        <v>100</v>
      </c>
    </row>
    <row r="41" spans="1:4" ht="12.75">
      <c r="A41" s="6" t="s">
        <v>55</v>
      </c>
      <c r="B41" s="18">
        <v>131.28</v>
      </c>
      <c r="C41" s="18"/>
      <c r="D41" s="18">
        <v>126.48</v>
      </c>
    </row>
    <row r="42" spans="1:4" ht="12.75">
      <c r="A42" s="6" t="s">
        <v>56</v>
      </c>
      <c r="B42" s="18">
        <v>213.75</v>
      </c>
      <c r="C42" s="18"/>
      <c r="D42" s="18">
        <v>0</v>
      </c>
    </row>
    <row r="43" spans="1:4" ht="12.75">
      <c r="A43" s="6" t="s">
        <v>57</v>
      </c>
      <c r="B43" s="18">
        <v>123.85</v>
      </c>
      <c r="C43" s="18"/>
      <c r="D43" s="18">
        <v>368.16</v>
      </c>
    </row>
    <row r="44" spans="1:4" ht="12.75">
      <c r="A44" s="6"/>
      <c r="B44" s="18"/>
      <c r="C44" s="18"/>
      <c r="D44" s="18"/>
    </row>
    <row r="45" spans="1:4" ht="12.75">
      <c r="A45" s="6"/>
      <c r="B45" s="19">
        <f>SUM(B29:B43)</f>
        <v>19183.649999999998</v>
      </c>
      <c r="C45" s="18"/>
      <c r="D45" s="19">
        <f>SUM(D29:D43)</f>
        <v>17993.78</v>
      </c>
    </row>
    <row r="46" spans="1:4" ht="12.75">
      <c r="A46" s="6"/>
      <c r="B46" s="18"/>
      <c r="C46" s="18"/>
      <c r="D46" s="18"/>
    </row>
    <row r="47" spans="1:4" ht="12.75">
      <c r="A47" s="6"/>
      <c r="B47" s="18"/>
      <c r="C47" s="18"/>
      <c r="D47" s="18"/>
    </row>
    <row r="48" spans="1:4" ht="12.75">
      <c r="A48" s="17" t="s">
        <v>58</v>
      </c>
      <c r="B48" s="19">
        <f>B24-B45</f>
        <v>291.9700000000048</v>
      </c>
      <c r="C48" s="18"/>
      <c r="D48" s="19">
        <f>D24-D45</f>
        <v>-2623.1499999999996</v>
      </c>
    </row>
    <row r="49" ht="12.75">
      <c r="A49" s="17"/>
    </row>
    <row r="50" ht="12.75">
      <c r="D50" s="14" t="s">
        <v>25</v>
      </c>
    </row>
    <row r="51" ht="12.75">
      <c r="D51" s="14" t="s">
        <v>26</v>
      </c>
    </row>
    <row r="52" ht="12.75">
      <c r="D52" s="14" t="s">
        <v>59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C8" sqref="C8"/>
    </sheetView>
  </sheetViews>
  <sheetFormatPr defaultColWidth="9.140625" defaultRowHeight="12.75"/>
  <cols>
    <col min="1" max="1" width="18.421875" style="20" customWidth="1"/>
    <col min="2" max="2" width="12.57421875" style="20" customWidth="1"/>
    <col min="3" max="3" width="12.421875" style="20" customWidth="1"/>
    <col min="4" max="9" width="13.421875" style="20" customWidth="1"/>
    <col min="10" max="16384" width="9.00390625" style="20" customWidth="1"/>
  </cols>
  <sheetData>
    <row r="1" spans="1:9" ht="12.75">
      <c r="A1" s="21" t="s">
        <v>60</v>
      </c>
      <c r="B1" s="22" t="s">
        <v>61</v>
      </c>
      <c r="C1" s="22" t="s">
        <v>62</v>
      </c>
      <c r="D1" s="22" t="s">
        <v>63</v>
      </c>
      <c r="E1" s="22" t="s">
        <v>64</v>
      </c>
      <c r="F1" s="22" t="s">
        <v>65</v>
      </c>
      <c r="G1" s="22" t="s">
        <v>66</v>
      </c>
      <c r="H1" s="22" t="s">
        <v>67</v>
      </c>
      <c r="I1" s="22" t="s">
        <v>65</v>
      </c>
    </row>
    <row r="2" spans="1:9" ht="12.75">
      <c r="A2" s="23"/>
      <c r="B2" s="24" t="s">
        <v>68</v>
      </c>
      <c r="C2" s="24" t="s">
        <v>69</v>
      </c>
      <c r="D2" s="24" t="s">
        <v>70</v>
      </c>
      <c r="E2" s="25">
        <v>44196</v>
      </c>
      <c r="F2" s="25">
        <v>44196</v>
      </c>
      <c r="G2" s="24">
        <v>2021</v>
      </c>
      <c r="H2" s="24">
        <v>2021</v>
      </c>
      <c r="I2" s="25">
        <v>44561</v>
      </c>
    </row>
    <row r="4" spans="1:9" ht="12.75">
      <c r="A4" s="20" t="s">
        <v>71</v>
      </c>
      <c r="B4" s="26" t="s">
        <v>72</v>
      </c>
      <c r="C4" s="27">
        <v>0.2</v>
      </c>
      <c r="D4" s="28">
        <v>600</v>
      </c>
      <c r="E4" s="28">
        <v>600</v>
      </c>
      <c r="F4" s="28">
        <f>D4-E4</f>
        <v>0</v>
      </c>
      <c r="G4" s="28"/>
      <c r="H4" s="28"/>
      <c r="I4" s="28">
        <f>F4-H4</f>
        <v>0</v>
      </c>
    </row>
    <row r="5" spans="1:9" ht="12.75">
      <c r="A5" s="20" t="s">
        <v>73</v>
      </c>
      <c r="B5" s="26" t="s">
        <v>74</v>
      </c>
      <c r="C5" s="27">
        <v>0.2</v>
      </c>
      <c r="D5" s="28">
        <v>3200</v>
      </c>
      <c r="E5" s="28">
        <v>3200</v>
      </c>
      <c r="F5" s="28">
        <f>D5-E5</f>
        <v>0</v>
      </c>
      <c r="G5" s="28"/>
      <c r="H5" s="28"/>
      <c r="I5" s="28">
        <f>F5-H5</f>
        <v>0</v>
      </c>
    </row>
    <row r="6" spans="1:9" ht="12.75">
      <c r="A6" s="20" t="s">
        <v>75</v>
      </c>
      <c r="B6" s="26" t="s">
        <v>76</v>
      </c>
      <c r="C6" s="27">
        <v>0.2</v>
      </c>
      <c r="D6" s="28">
        <v>2460</v>
      </c>
      <c r="E6" s="28">
        <v>1886</v>
      </c>
      <c r="F6" s="28">
        <f>D6-E6</f>
        <v>574</v>
      </c>
      <c r="G6" s="28"/>
      <c r="H6" s="28">
        <v>492</v>
      </c>
      <c r="I6" s="28">
        <f>F6-H6</f>
        <v>82</v>
      </c>
    </row>
    <row r="7" spans="2:3" ht="12.75">
      <c r="B7" s="26"/>
      <c r="C7" s="26"/>
    </row>
    <row r="8" spans="2:9" ht="12.75">
      <c r="B8" s="26"/>
      <c r="C8" s="26"/>
      <c r="D8" s="29">
        <f>SUM(D4:D6)</f>
        <v>6260</v>
      </c>
      <c r="E8" s="29">
        <f>SUM(E4:E6)</f>
        <v>5686</v>
      </c>
      <c r="F8" s="29">
        <f>SUM(F4:F6)</f>
        <v>574</v>
      </c>
      <c r="G8" s="29">
        <f>SUM(G4:G6)</f>
        <v>0</v>
      </c>
      <c r="H8" s="29">
        <f>SUM(H4:H6)</f>
        <v>492</v>
      </c>
      <c r="I8" s="29">
        <f>SUM(I4:I6)</f>
        <v>82</v>
      </c>
    </row>
    <row r="9" spans="2:3" ht="12.75">
      <c r="B9" s="26"/>
      <c r="C9" s="26"/>
    </row>
    <row r="10" spans="1:9" ht="12.75">
      <c r="A10" s="20" t="s">
        <v>77</v>
      </c>
      <c r="B10" s="26" t="s">
        <v>78</v>
      </c>
      <c r="C10" s="27">
        <v>0.14300000000000004</v>
      </c>
      <c r="D10" s="28">
        <f>+5107.44-1519.82</f>
        <v>3587.62</v>
      </c>
      <c r="E10" s="28">
        <v>547</v>
      </c>
      <c r="F10" s="28">
        <f>+D10-E10</f>
        <v>3040.62</v>
      </c>
      <c r="G10" s="28"/>
      <c r="H10" s="28">
        <v>512.62</v>
      </c>
      <c r="I10" s="28">
        <f>+F10-H10</f>
        <v>2528</v>
      </c>
    </row>
    <row r="11" spans="1:9" ht="12.75">
      <c r="A11" s="20" t="s">
        <v>79</v>
      </c>
      <c r="B11" s="26"/>
      <c r="C11" s="27">
        <v>0.14300000000000002</v>
      </c>
      <c r="D11" s="28">
        <v>-4351.5</v>
      </c>
      <c r="E11" s="28">
        <v>0</v>
      </c>
      <c r="F11" s="28">
        <f>+D11-E11</f>
        <v>-4351.5</v>
      </c>
      <c r="G11" s="28">
        <v>4351.5</v>
      </c>
      <c r="H11" s="28"/>
      <c r="I11" s="28">
        <f>+F11+G11-H11</f>
        <v>0</v>
      </c>
    </row>
    <row r="12" spans="1:9" ht="12.75">
      <c r="A12" s="20" t="s">
        <v>80</v>
      </c>
      <c r="B12" s="26" t="s">
        <v>81</v>
      </c>
      <c r="C12" s="27">
        <v>0.1</v>
      </c>
      <c r="D12" s="28">
        <v>3256.87</v>
      </c>
      <c r="E12" s="28">
        <v>189.98</v>
      </c>
      <c r="F12" s="28">
        <f>+D12-E12</f>
        <v>3066.89</v>
      </c>
      <c r="G12" s="28"/>
      <c r="H12" s="28">
        <v>325.89</v>
      </c>
      <c r="I12" s="28">
        <f>+F12+G12-H12</f>
        <v>2741</v>
      </c>
    </row>
    <row r="14" spans="4:9" ht="12.75">
      <c r="D14" s="29">
        <f>SUM(D10:D13)</f>
        <v>2492.99</v>
      </c>
      <c r="E14" s="29">
        <f>SUM(E10:E13)</f>
        <v>736.98</v>
      </c>
      <c r="F14" s="29">
        <f>SUM(F10:F13)</f>
        <v>1756.0099999999998</v>
      </c>
      <c r="G14" s="29">
        <f>SUM(G10:G13)</f>
        <v>4351.5</v>
      </c>
      <c r="H14" s="29">
        <f>SUM(H10:H13)</f>
        <v>838.51</v>
      </c>
      <c r="I14" s="29">
        <f>SUM(I10:I13)</f>
        <v>5269</v>
      </c>
    </row>
    <row r="16" spans="1:9" ht="12.75">
      <c r="A16" s="20" t="s">
        <v>82</v>
      </c>
      <c r="D16" s="30">
        <f>+D8+D14</f>
        <v>8752.99</v>
      </c>
      <c r="E16" s="30">
        <f>+E8+E14</f>
        <v>6422.98</v>
      </c>
      <c r="F16" s="30">
        <f>+F8+F14</f>
        <v>2330.0099999999998</v>
      </c>
      <c r="G16" s="30">
        <f>+G8+G14</f>
        <v>4351.5</v>
      </c>
      <c r="H16" s="30">
        <f>+H8+H14</f>
        <v>1330.51</v>
      </c>
      <c r="I16" s="30">
        <f>+I8+I14</f>
        <v>5351</v>
      </c>
    </row>
    <row r="20" ht="12.75">
      <c r="I20" s="14" t="s">
        <v>25</v>
      </c>
    </row>
    <row r="21" ht="12.75">
      <c r="I21" s="14" t="s">
        <v>83</v>
      </c>
    </row>
    <row r="22" ht="12.75">
      <c r="I22" s="14" t="s">
        <v>84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2023-01-14T13:23:50Z</cp:lastPrinted>
  <dcterms:modified xsi:type="dcterms:W3CDTF">2023-01-14T13:24:45Z</dcterms:modified>
  <cp:category/>
  <cp:version/>
  <cp:contentType/>
  <cp:contentStatus/>
  <cp:revision>7</cp:revision>
</cp:coreProperties>
</file>